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3 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1" i="1" l="1"/>
  <c r="J51" i="1"/>
  <c r="I51" i="1"/>
  <c r="C51" i="1"/>
  <c r="P50" i="1"/>
  <c r="O50" i="1"/>
  <c r="N50" i="1"/>
  <c r="M50" i="1"/>
  <c r="L50" i="1"/>
  <c r="L51" i="1" s="1"/>
  <c r="K50" i="1"/>
  <c r="J50" i="1"/>
  <c r="I50" i="1"/>
  <c r="H50" i="1"/>
  <c r="G50" i="1"/>
  <c r="F50" i="1"/>
  <c r="E50" i="1"/>
  <c r="D50" i="1"/>
  <c r="D51" i="1" s="1"/>
  <c r="C50" i="1"/>
  <c r="P49" i="1"/>
  <c r="P51" i="1" s="1"/>
  <c r="O49" i="1"/>
  <c r="O51" i="1" s="1"/>
  <c r="N49" i="1"/>
  <c r="N51" i="1" s="1"/>
  <c r="M49" i="1"/>
  <c r="M51" i="1" s="1"/>
  <c r="L49" i="1"/>
  <c r="K49" i="1"/>
  <c r="J49" i="1"/>
  <c r="I49" i="1"/>
  <c r="H49" i="1"/>
  <c r="H51" i="1" s="1"/>
  <c r="G49" i="1"/>
  <c r="G51" i="1" s="1"/>
  <c r="F49" i="1"/>
  <c r="F51" i="1" s="1"/>
  <c r="E49" i="1"/>
  <c r="E51" i="1" s="1"/>
  <c r="D49" i="1"/>
  <c r="C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7" i="1"/>
  <c r="O27" i="1"/>
  <c r="N27" i="1"/>
  <c r="M27" i="1"/>
  <c r="L27" i="1"/>
  <c r="K27" i="1"/>
  <c r="J27" i="1"/>
  <c r="I27" i="1"/>
  <c r="H27" i="1"/>
  <c r="E27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<sst xmlns="http://schemas.openxmlformats.org/spreadsheetml/2006/main" count="118" uniqueCount="31">
  <si>
    <t>Table 8.3.1.33 Maize Production in SADC (Production, Area, and Yield), 2000 - 2013</t>
  </si>
  <si>
    <t xml:space="preserve"> </t>
  </si>
  <si>
    <t>Country</t>
  </si>
  <si>
    <t>Unit</t>
  </si>
  <si>
    <t>Angola</t>
  </si>
  <si>
    <t>Production (000 Tonne)</t>
  </si>
  <si>
    <t>Area Planted (Ha)</t>
  </si>
  <si>
    <t>Yield (kg/ha)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</si>
  <si>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</si>
  <si>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</si>
  <si>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</si>
  <si>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</si>
  <si>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</si>
  <si>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</si>
  <si>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</si>
  <si>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</si>
  <si>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n.a.</t>
  </si>
  <si>
    <t xml:space="preserve">Namibia </t>
  </si>
  <si>
    <t>Seychelles</t>
  </si>
  <si>
    <t>…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</si>
  <si>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</si>
  <si>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</si>
  <si>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</si>
  <si>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</si>
  <si>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</si>
  <si>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</si>
  <si>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</si>
  <si>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 FAOSTAT 2014, http://faostat3.fao.org/faostat-gateway/go/to/download/P/PP/E ; Downloaded:  13 October 2014: Angola (2000, 2013), Botswana (2013), Democratic Republic of Congo, Madagascar, Mozambique (2011-2013), Namibia (2011-2012),  Zambia (2011-2013), Zimbabwe (2011-2013)</t>
  </si>
  <si>
    <t>SADC  Secretariat AIMS Database, Directorate of Food, Agriculture and Natural Resources (FANR):  Mozambique, (2000 - 2010 Production), Namibia, (2000 - 2009), Zimbabwe (2000 - 2007)</t>
  </si>
  <si>
    <t xml:space="preserve">United Nations Statistics Division - UNData,  Food and Agriculture Organisation (FAO): http://faostat.fao.org/; dpwnloaded 2012: Mozambique, (2009 - 2010 Production &amp; Area), Namibia (2010) </t>
  </si>
  <si>
    <t>National Statistics Offices of Member States: Angola (2001-2012), Botswana (2001-2012),  Lesotho, Malawi, Mauritius, Mozambique (2000-2008), Namibia (2013), Seychelles, South Africa, United Republic of Tanzania, Zambia (2000-2010)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</si>
</sst>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##\ ###\ ###\ ##0.0\ "/>
    <numFmt numFmtId="165" formatCode="#\ ###\ ###\ ##0.0\ "/>
    <numFmt numFmtId="166" formatCode="0.0"/>
    <numFmt numFmtId="167" formatCode="#\ ##0.0\ "/>
    <numFmt numFmtId="168" formatCode="#\ ###\ ##0.0\ "/>
    <numFmt numFmtId="169" formatCode="#\ ###\ ###\ ###"/>
    <numFmt numFmtId="170" formatCode="###\ ###\ 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sz val="11"/>
      <color indexed="8"/>
      <name val="Tahoma"/>
      <family val="2"/>
    </font>
    <font>
      <sz val="8"/>
      <color indexed="8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indexed="8"/>
      <name val="Calibri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2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1" fontId="2" fillId="3" borderId="1" xfId="2" applyNumberFormat="1" applyFont="1" applyFill="1" applyBorder="1" applyAlignment="1">
      <alignment horizontal="center" vertical="center" wrapText="1"/>
    </xf>
    <xf numFmtId="1" fontId="2" fillId="4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/>
    <xf numFmtId="4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/>
    </xf>
    <xf numFmtId="0" fontId="7" fillId="0" borderId="0" xfId="0" applyFont="1"/>
    <xf numFmtId="0" fontId="8" fillId="0" borderId="0" xfId="0" applyFont="1"/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5" fontId="6" fillId="0" borderId="1" xfId="0" applyNumberFormat="1" applyFont="1" applyFill="1" applyBorder="1" applyAlignment="1"/>
    <xf numFmtId="0" fontId="10" fillId="0" borderId="0" xfId="3" applyFont="1" applyAlignment="1" applyProtection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167" fontId="6" fillId="0" borderId="1" xfId="0" applyNumberFormat="1" applyFont="1" applyFill="1" applyBorder="1" applyAlignment="1">
      <alignment horizontal="right"/>
    </xf>
    <xf numFmtId="168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9" fontId="6" fillId="0" borderId="1" xfId="0" applyNumberFormat="1" applyFont="1" applyFill="1" applyBorder="1" applyAlignment="1"/>
    <xf numFmtId="170" fontId="6" fillId="0" borderId="1" xfId="4" applyNumberFormat="1" applyFont="1" applyFill="1" applyBorder="1" applyAlignment="1">
      <alignment vertical="center"/>
    </xf>
    <xf numFmtId="164" fontId="6" fillId="0" borderId="1" xfId="4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12" fillId="0" borderId="0" xfId="0" applyFont="1"/>
    <xf numFmtId="0" fontId="6" fillId="0" borderId="0" xfId="0" applyFont="1" applyFill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Border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</cellXfs>
  <cellStyles count="5">
    <cellStyle name="Comma" xfId="1" builtinId="3"/>
    <cellStyle name="Comma 2 3" xfId="4"/>
    <cellStyle name="Hyperlink" xfId="3" builtinId="8"/>
    <cellStyle name="Normal" xfId="0" builtinId="0"/>
    <cellStyle name="Normal_A8_Table" xfId="2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topLeftCell="A31" zoomScale="95" zoomScaleNormal="95" workbookViewId="0">
      <selection activeCell="O37" sqref="O37:O38"/>
    </sheetView>
  </sheetViews>
  <sheetFormatPr defaultRowHeight="15" x14ac:dyDescent="0.25"/>
  <cols>
    <col min="1" max="1" width="16.140625" customWidth="1"/>
    <col min="2" max="2" width="27.28515625" customWidth="1"/>
    <col min="3" max="3" width="15" style="38" customWidth="1"/>
    <col min="4" max="4" width="13.85546875" style="38" customWidth="1"/>
    <col min="5" max="13" width="15" style="38" customWidth="1"/>
    <col min="14" max="16" width="15" customWidth="1"/>
  </cols>
  <sheetData>
    <row r="1" spans="1:18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2"/>
      <c r="Q1" s="2"/>
    </row>
    <row r="2" spans="1:18" x14ac:dyDescent="0.25">
      <c r="A2" s="5"/>
      <c r="B2" s="5"/>
      <c r="C2" s="6"/>
      <c r="D2" s="6"/>
      <c r="E2" s="6"/>
      <c r="F2" s="3" t="s">
        <v>1</v>
      </c>
      <c r="G2" s="6"/>
      <c r="H2" s="6"/>
      <c r="I2" s="6"/>
      <c r="J2" s="6"/>
      <c r="K2" s="6"/>
      <c r="L2" s="6"/>
      <c r="M2" s="7"/>
      <c r="N2" s="4"/>
      <c r="O2" s="4"/>
      <c r="P2" s="2"/>
      <c r="Q2" s="2"/>
    </row>
    <row r="3" spans="1:18" x14ac:dyDescent="0.25">
      <c r="A3" s="8" t="s">
        <v>2</v>
      </c>
      <c r="B3" s="8" t="s">
        <v>3</v>
      </c>
      <c r="C3" s="9">
        <v>2000</v>
      </c>
      <c r="D3" s="9">
        <v>2001</v>
      </c>
      <c r="E3" s="9">
        <v>2002</v>
      </c>
      <c r="F3" s="9">
        <v>2003</v>
      </c>
      <c r="G3" s="9">
        <v>2004</v>
      </c>
      <c r="H3" s="9">
        <v>2005</v>
      </c>
      <c r="I3" s="9">
        <v>2006</v>
      </c>
      <c r="J3" s="9">
        <v>2007</v>
      </c>
      <c r="K3" s="9">
        <v>2008</v>
      </c>
      <c r="L3" s="9">
        <v>2009</v>
      </c>
      <c r="M3" s="9">
        <v>2010</v>
      </c>
      <c r="N3" s="10">
        <v>2011</v>
      </c>
      <c r="O3" s="10">
        <v>2012</v>
      </c>
      <c r="P3" s="10">
        <v>2013</v>
      </c>
      <c r="Q3" s="2"/>
    </row>
    <row r="4" spans="1:18" s="17" customFormat="1" ht="14.25" x14ac:dyDescent="0.2">
      <c r="A4" s="11" t="s">
        <v>4</v>
      </c>
      <c r="B4" s="12" t="s">
        <v>5</v>
      </c>
      <c r="C4" s="13">
        <v>394.60700000000003</v>
      </c>
      <c r="D4" s="13">
        <v>458.65899999999999</v>
      </c>
      <c r="E4" s="14">
        <v>546.85900000000004</v>
      </c>
      <c r="F4" s="14">
        <v>618.68399999999997</v>
      </c>
      <c r="G4" s="14">
        <v>530.601</v>
      </c>
      <c r="H4" s="14">
        <v>720.27300000000002</v>
      </c>
      <c r="I4" s="14">
        <v>526.08399999999995</v>
      </c>
      <c r="J4" s="14">
        <v>615.89400000000001</v>
      </c>
      <c r="K4" s="14">
        <v>702.38499999999999</v>
      </c>
      <c r="L4" s="14">
        <v>970.23099999999999</v>
      </c>
      <c r="M4" s="14">
        <v>1072.7370000000001</v>
      </c>
      <c r="N4" s="14">
        <v>1262.222</v>
      </c>
      <c r="O4" s="14">
        <v>454.34300000000002</v>
      </c>
      <c r="P4" s="15">
        <v>1548.75</v>
      </c>
      <c r="Q4" s="16"/>
    </row>
    <row r="5" spans="1:18" s="17" customFormat="1" ht="14.25" x14ac:dyDescent="0.2">
      <c r="A5" s="18"/>
      <c r="B5" s="12" t="s">
        <v>6</v>
      </c>
      <c r="C5" s="13">
        <v>686853</v>
      </c>
      <c r="D5" s="13">
        <v>745169</v>
      </c>
      <c r="E5" s="14">
        <v>815429</v>
      </c>
      <c r="F5" s="14">
        <v>818448</v>
      </c>
      <c r="G5" s="14">
        <v>1067773</v>
      </c>
      <c r="H5" s="14">
        <v>1090249</v>
      </c>
      <c r="I5" s="14">
        <v>1122458</v>
      </c>
      <c r="J5" s="14">
        <v>1209857</v>
      </c>
      <c r="K5" s="14">
        <v>883943</v>
      </c>
      <c r="L5" s="14">
        <v>1544096</v>
      </c>
      <c r="M5" s="14">
        <v>1568226</v>
      </c>
      <c r="N5" s="14">
        <v>1721985</v>
      </c>
      <c r="O5" s="14">
        <v>1922590</v>
      </c>
      <c r="P5" s="15">
        <v>1575980</v>
      </c>
    </row>
    <row r="6" spans="1:18" s="17" customFormat="1" ht="14.25" x14ac:dyDescent="0.2">
      <c r="A6" s="19"/>
      <c r="B6" s="12" t="s">
        <v>7</v>
      </c>
      <c r="C6" s="13">
        <f>C4*1000000/C5</f>
        <v>574.51448854412808</v>
      </c>
      <c r="D6" s="13">
        <f t="shared" ref="D6:P6" si="0">D4*1000000/D5</f>
        <v>615.51003866237056</v>
      </c>
      <c r="E6" s="14">
        <f t="shared" si="0"/>
        <v>670.63962650334975</v>
      </c>
      <c r="F6" s="14">
        <f t="shared" si="0"/>
        <v>755.92340625183272</v>
      </c>
      <c r="G6" s="14">
        <f t="shared" si="0"/>
        <v>496.92303513949128</v>
      </c>
      <c r="H6" s="14">
        <f t="shared" si="0"/>
        <v>660.64999830313991</v>
      </c>
      <c r="I6" s="14">
        <f t="shared" si="0"/>
        <v>468.68925162455963</v>
      </c>
      <c r="J6" s="14">
        <f t="shared" si="0"/>
        <v>509.06346783132221</v>
      </c>
      <c r="K6" s="14">
        <f t="shared" si="0"/>
        <v>794.60440322509487</v>
      </c>
      <c r="L6" s="14">
        <f t="shared" si="0"/>
        <v>628.348885043417</v>
      </c>
      <c r="M6" s="14">
        <f t="shared" si="0"/>
        <v>684.0449016914655</v>
      </c>
      <c r="N6" s="14">
        <f t="shared" si="0"/>
        <v>733.00406217243471</v>
      </c>
      <c r="O6" s="14">
        <f t="shared" si="0"/>
        <v>236.31819576716825</v>
      </c>
      <c r="P6" s="14">
        <f t="shared" si="0"/>
        <v>982.7218619525629</v>
      </c>
      <c r="Q6" s="16"/>
    </row>
    <row r="7" spans="1:18" s="17" customFormat="1" ht="14.25" x14ac:dyDescent="0.2">
      <c r="A7" s="11" t="s">
        <v>8</v>
      </c>
      <c r="B7" s="12" t="s">
        <v>5</v>
      </c>
      <c r="C7" s="20">
        <v>9.3469999999999995</v>
      </c>
      <c r="D7" s="20">
        <v>2.419</v>
      </c>
      <c r="E7" s="15">
        <v>1.994</v>
      </c>
      <c r="F7" s="15">
        <v>1.2529999999999999</v>
      </c>
      <c r="G7" s="15">
        <v>6.22</v>
      </c>
      <c r="H7" s="15">
        <v>2.5859999999999999</v>
      </c>
      <c r="I7" s="15">
        <v>10.467000000000001</v>
      </c>
      <c r="J7" s="15">
        <v>0.873</v>
      </c>
      <c r="K7" s="15">
        <v>10.595000000000001</v>
      </c>
      <c r="L7" s="15">
        <v>16.571999999999999</v>
      </c>
      <c r="M7" s="15">
        <v>17.616</v>
      </c>
      <c r="N7" s="15">
        <v>35.299999999999997</v>
      </c>
      <c r="O7" s="15">
        <v>35.9</v>
      </c>
      <c r="P7" s="15">
        <v>15</v>
      </c>
      <c r="Q7" s="16"/>
      <c r="R7" s="21" t="s">
        <v>9</v>
      </c>
    </row>
    <row r="8" spans="1:18" s="17" customFormat="1" ht="14.25" x14ac:dyDescent="0.2">
      <c r="A8" s="18"/>
      <c r="B8" s="12" t="s">
        <v>6</v>
      </c>
      <c r="C8" s="20">
        <v>83258</v>
      </c>
      <c r="D8" s="20">
        <v>26846</v>
      </c>
      <c r="E8" s="15">
        <v>36160</v>
      </c>
      <c r="F8" s="15">
        <v>8010</v>
      </c>
      <c r="G8" s="15">
        <v>33025</v>
      </c>
      <c r="H8" s="15">
        <v>22247</v>
      </c>
      <c r="I8" s="15">
        <v>46607</v>
      </c>
      <c r="J8" s="15">
        <v>17705</v>
      </c>
      <c r="K8" s="15">
        <v>37063</v>
      </c>
      <c r="L8" s="15">
        <v>128891</v>
      </c>
      <c r="M8" s="15">
        <v>143131</v>
      </c>
      <c r="N8" s="15">
        <v>151489</v>
      </c>
      <c r="O8" s="15">
        <v>165332</v>
      </c>
      <c r="P8" s="15">
        <v>87000</v>
      </c>
      <c r="Q8" s="16"/>
    </row>
    <row r="9" spans="1:18" s="17" customFormat="1" ht="14.25" x14ac:dyDescent="0.2">
      <c r="A9" s="19"/>
      <c r="B9" s="12" t="s">
        <v>7</v>
      </c>
      <c r="C9" s="13">
        <f t="shared" ref="C9:P9" si="1">C7*1000000/C8</f>
        <v>112.26548800115305</v>
      </c>
      <c r="D9" s="13">
        <f t="shared" si="1"/>
        <v>90.106533561796923</v>
      </c>
      <c r="E9" s="14">
        <f t="shared" si="1"/>
        <v>55.14380530973451</v>
      </c>
      <c r="F9" s="14">
        <f t="shared" si="1"/>
        <v>156.42946317103622</v>
      </c>
      <c r="G9" s="14">
        <f t="shared" si="1"/>
        <v>188.34216502649508</v>
      </c>
      <c r="H9" s="14">
        <f t="shared" si="1"/>
        <v>116.2403919629613</v>
      </c>
      <c r="I9" s="14">
        <f t="shared" si="1"/>
        <v>224.57999871263974</v>
      </c>
      <c r="J9" s="14">
        <f t="shared" si="1"/>
        <v>49.308105055069191</v>
      </c>
      <c r="K9" s="14">
        <f t="shared" si="1"/>
        <v>285.8646089091547</v>
      </c>
      <c r="L9" s="14">
        <f t="shared" si="1"/>
        <v>128.57375611951184</v>
      </c>
      <c r="M9" s="14">
        <f t="shared" si="1"/>
        <v>123.07606318687077</v>
      </c>
      <c r="N9" s="14">
        <f t="shared" si="1"/>
        <v>233.02021928984942</v>
      </c>
      <c r="O9" s="14">
        <f t="shared" si="1"/>
        <v>217.13884789393464</v>
      </c>
      <c r="P9" s="14">
        <f t="shared" si="1"/>
        <v>172.41379310344828</v>
      </c>
      <c r="Q9" s="16"/>
    </row>
    <row r="10" spans="1:18" s="17" customFormat="1" ht="14.25" x14ac:dyDescent="0.2">
      <c r="A10" s="22" t="s">
        <v>10</v>
      </c>
      <c r="B10" s="12" t="s">
        <v>5</v>
      </c>
      <c r="C10" s="20">
        <v>1184</v>
      </c>
      <c r="D10" s="20">
        <v>1169.1880000000001</v>
      </c>
      <c r="E10" s="15">
        <v>1154.57</v>
      </c>
      <c r="F10" s="15">
        <v>1154.8</v>
      </c>
      <c r="G10" s="15">
        <v>1155.03</v>
      </c>
      <c r="H10" s="15">
        <v>1155.26</v>
      </c>
      <c r="I10" s="15">
        <v>1155.49</v>
      </c>
      <c r="J10" s="15">
        <v>1155.72</v>
      </c>
      <c r="K10" s="15">
        <v>1155.95</v>
      </c>
      <c r="L10" s="15">
        <v>1156.18</v>
      </c>
      <c r="M10" s="15">
        <v>1156.4100000000001</v>
      </c>
      <c r="N10" s="15">
        <v>3742</v>
      </c>
      <c r="O10" s="15">
        <v>3779</v>
      </c>
      <c r="P10" s="15">
        <v>1250</v>
      </c>
      <c r="Q10" s="16"/>
    </row>
    <row r="11" spans="1:18" s="17" customFormat="1" ht="14.25" x14ac:dyDescent="0.2">
      <c r="A11" s="23"/>
      <c r="B11" s="12" t="s">
        <v>6</v>
      </c>
      <c r="C11" s="20">
        <v>1481852</v>
      </c>
      <c r="D11" s="20">
        <v>1463314</v>
      </c>
      <c r="E11" s="15">
        <v>1482118</v>
      </c>
      <c r="F11" s="15">
        <v>1482413</v>
      </c>
      <c r="G11" s="15">
        <v>1482709</v>
      </c>
      <c r="H11" s="15">
        <v>1483004</v>
      </c>
      <c r="I11" s="15">
        <v>1483299</v>
      </c>
      <c r="J11" s="15">
        <v>1483594</v>
      </c>
      <c r="K11" s="15">
        <v>1483890</v>
      </c>
      <c r="L11" s="15">
        <v>1484185</v>
      </c>
      <c r="M11" s="15">
        <v>1484775</v>
      </c>
      <c r="N11" s="15">
        <v>1694586</v>
      </c>
      <c r="O11" s="15">
        <v>1725000</v>
      </c>
      <c r="P11" s="15">
        <v>1600000</v>
      </c>
      <c r="Q11" s="16"/>
    </row>
    <row r="12" spans="1:18" s="17" customFormat="1" ht="14.25" x14ac:dyDescent="0.2">
      <c r="A12" s="24"/>
      <c r="B12" s="12" t="s">
        <v>7</v>
      </c>
      <c r="C12" s="13">
        <f t="shared" ref="C12:P12" si="2">C10*1000000/C11</f>
        <v>799.00017005746861</v>
      </c>
      <c r="D12" s="13">
        <f t="shared" si="2"/>
        <v>799.00007790535733</v>
      </c>
      <c r="E12" s="14">
        <f t="shared" si="2"/>
        <v>779.00005262738864</v>
      </c>
      <c r="F12" s="14">
        <f t="shared" si="2"/>
        <v>779.00018415920533</v>
      </c>
      <c r="G12" s="14">
        <f t="shared" si="2"/>
        <v>778.99979024879462</v>
      </c>
      <c r="H12" s="14">
        <f t="shared" si="2"/>
        <v>778.99992178038633</v>
      </c>
      <c r="I12" s="14">
        <f t="shared" si="2"/>
        <v>779.00005325965969</v>
      </c>
      <c r="J12" s="14">
        <f t="shared" si="2"/>
        <v>779.00018468664609</v>
      </c>
      <c r="K12" s="14">
        <f t="shared" si="2"/>
        <v>778.99979108963601</v>
      </c>
      <c r="L12" s="14">
        <f t="shared" si="2"/>
        <v>778.99992251639787</v>
      </c>
      <c r="M12" s="14">
        <f t="shared" si="2"/>
        <v>778.84527958781632</v>
      </c>
      <c r="N12" s="14">
        <f t="shared" si="2"/>
        <v>2208.2089666738661</v>
      </c>
      <c r="O12" s="14">
        <f t="shared" si="2"/>
        <v>2190.7246376811595</v>
      </c>
      <c r="P12" s="14">
        <f t="shared" si="2"/>
        <v>781.25</v>
      </c>
      <c r="Q12" s="16"/>
    </row>
    <row r="13" spans="1:18" s="17" customFormat="1" ht="14.25" x14ac:dyDescent="0.2">
      <c r="A13" s="11" t="s">
        <v>11</v>
      </c>
      <c r="B13" s="12" t="s">
        <v>5</v>
      </c>
      <c r="C13" s="25">
        <v>277.685</v>
      </c>
      <c r="D13" s="25">
        <v>158.18899999999999</v>
      </c>
      <c r="E13" s="15">
        <v>111.205</v>
      </c>
      <c r="F13" s="15">
        <v>85.031999999999996</v>
      </c>
      <c r="G13" s="15">
        <v>80.998000000000005</v>
      </c>
      <c r="H13" s="15">
        <v>100.723</v>
      </c>
      <c r="I13" s="15">
        <v>76.908000000000001</v>
      </c>
      <c r="J13" s="15">
        <v>60.311999999999998</v>
      </c>
      <c r="K13" s="15">
        <v>59.7</v>
      </c>
      <c r="L13" s="15">
        <v>57.1</v>
      </c>
      <c r="M13" s="15">
        <v>128.21299999999999</v>
      </c>
      <c r="N13" s="26">
        <v>73.39</v>
      </c>
      <c r="O13" s="26">
        <v>42.5</v>
      </c>
      <c r="P13" s="15">
        <v>86</v>
      </c>
      <c r="Q13" s="16"/>
    </row>
    <row r="14" spans="1:18" s="17" customFormat="1" ht="14.25" x14ac:dyDescent="0.2">
      <c r="A14" s="18"/>
      <c r="B14" s="12" t="s">
        <v>6</v>
      </c>
      <c r="C14" s="25">
        <v>170101</v>
      </c>
      <c r="D14" s="25">
        <v>195037</v>
      </c>
      <c r="E14" s="15">
        <v>145762</v>
      </c>
      <c r="F14" s="15">
        <v>137585</v>
      </c>
      <c r="G14" s="15">
        <v>129436</v>
      </c>
      <c r="H14" s="15">
        <v>120011</v>
      </c>
      <c r="I14" s="15">
        <v>132542</v>
      </c>
      <c r="J14" s="15">
        <v>149242</v>
      </c>
      <c r="K14" s="15">
        <v>146862</v>
      </c>
      <c r="L14" s="15">
        <v>141606</v>
      </c>
      <c r="M14" s="15">
        <v>151717</v>
      </c>
      <c r="N14" s="26">
        <v>153347</v>
      </c>
      <c r="O14" s="26">
        <v>97711</v>
      </c>
      <c r="P14" s="27">
        <v>114543</v>
      </c>
      <c r="Q14" s="16"/>
    </row>
    <row r="15" spans="1:18" s="17" customFormat="1" ht="14.25" x14ac:dyDescent="0.2">
      <c r="A15" s="19"/>
      <c r="B15" s="12" t="s">
        <v>7</v>
      </c>
      <c r="C15" s="13">
        <f t="shared" ref="C15:P15" si="3">C13*1000000/C14</f>
        <v>1632.4712964650414</v>
      </c>
      <c r="D15" s="13">
        <f t="shared" si="3"/>
        <v>811.07174536113655</v>
      </c>
      <c r="E15" s="14">
        <f t="shared" si="3"/>
        <v>762.92174915272847</v>
      </c>
      <c r="F15" s="14">
        <f t="shared" si="3"/>
        <v>618.0324890067958</v>
      </c>
      <c r="G15" s="14">
        <f t="shared" si="3"/>
        <v>625.77644550202422</v>
      </c>
      <c r="H15" s="14">
        <f t="shared" si="3"/>
        <v>839.28139920507283</v>
      </c>
      <c r="I15" s="14">
        <f t="shared" si="3"/>
        <v>580.25380634063163</v>
      </c>
      <c r="J15" s="14">
        <f t="shared" si="3"/>
        <v>404.12216400209059</v>
      </c>
      <c r="K15" s="14">
        <f t="shared" si="3"/>
        <v>406.5040650406504</v>
      </c>
      <c r="L15" s="14">
        <f t="shared" si="3"/>
        <v>403.23150149004988</v>
      </c>
      <c r="M15" s="14">
        <f t="shared" si="3"/>
        <v>845.07998444472275</v>
      </c>
      <c r="N15" s="14">
        <f>N13*1000000/N14</f>
        <v>478.58777804586981</v>
      </c>
      <c r="O15" s="14">
        <f>O13*1000000/O14</f>
        <v>434.95614618620215</v>
      </c>
      <c r="P15" s="14">
        <f t="shared" si="3"/>
        <v>750.80973957378455</v>
      </c>
      <c r="Q15" s="16"/>
    </row>
    <row r="16" spans="1:18" s="17" customFormat="1" ht="14.25" x14ac:dyDescent="0.2">
      <c r="A16" s="11" t="s">
        <v>12</v>
      </c>
      <c r="B16" s="12" t="s">
        <v>5</v>
      </c>
      <c r="C16" s="20">
        <v>169.8</v>
      </c>
      <c r="D16" s="20">
        <v>179.55</v>
      </c>
      <c r="E16" s="15">
        <v>171.95</v>
      </c>
      <c r="F16" s="15">
        <v>317.86</v>
      </c>
      <c r="G16" s="15">
        <v>349.64600000000002</v>
      </c>
      <c r="H16" s="15">
        <v>391</v>
      </c>
      <c r="I16" s="15">
        <v>405.34399999999999</v>
      </c>
      <c r="J16" s="15">
        <v>416.767</v>
      </c>
      <c r="K16" s="15">
        <v>430.334</v>
      </c>
      <c r="L16" s="15">
        <v>425.20400000000001</v>
      </c>
      <c r="M16" s="15">
        <v>411.91399999999999</v>
      </c>
      <c r="N16" s="15">
        <v>428.39</v>
      </c>
      <c r="O16" s="15">
        <v>400</v>
      </c>
      <c r="P16" s="15">
        <v>455</v>
      </c>
      <c r="Q16" s="16"/>
    </row>
    <row r="17" spans="1:17" s="17" customFormat="1" ht="14.25" x14ac:dyDescent="0.2">
      <c r="A17" s="18"/>
      <c r="B17" s="12" t="s">
        <v>6</v>
      </c>
      <c r="C17" s="20">
        <v>192135</v>
      </c>
      <c r="D17" s="20">
        <v>193270</v>
      </c>
      <c r="E17" s="15">
        <v>194405</v>
      </c>
      <c r="F17" s="15">
        <v>195540</v>
      </c>
      <c r="G17" s="15">
        <v>196660</v>
      </c>
      <c r="H17" s="15">
        <v>252838</v>
      </c>
      <c r="I17" s="15">
        <v>330000</v>
      </c>
      <c r="J17" s="15">
        <v>275000</v>
      </c>
      <c r="K17" s="15">
        <v>284000</v>
      </c>
      <c r="L17" s="15">
        <v>280000</v>
      </c>
      <c r="M17" s="15">
        <v>293313</v>
      </c>
      <c r="N17" s="15">
        <v>301589</v>
      </c>
      <c r="O17" s="15">
        <v>300000</v>
      </c>
      <c r="P17" s="15">
        <v>300000</v>
      </c>
      <c r="Q17" s="16"/>
    </row>
    <row r="18" spans="1:17" s="17" customFormat="1" ht="14.25" x14ac:dyDescent="0.2">
      <c r="A18" s="19"/>
      <c r="B18" s="12" t="s">
        <v>7</v>
      </c>
      <c r="C18" s="13">
        <f t="shared" ref="C18:P18" si="4">C16*1000000/C17</f>
        <v>883.75361074244677</v>
      </c>
      <c r="D18" s="13">
        <f t="shared" si="4"/>
        <v>929.01122781600873</v>
      </c>
      <c r="E18" s="14">
        <f t="shared" si="4"/>
        <v>884.49371158149222</v>
      </c>
      <c r="F18" s="14">
        <f t="shared" si="4"/>
        <v>1625.5497596399714</v>
      </c>
      <c r="G18" s="14">
        <f t="shared" si="4"/>
        <v>1777.921285467304</v>
      </c>
      <c r="H18" s="14">
        <f t="shared" si="4"/>
        <v>1546.4447590947564</v>
      </c>
      <c r="I18" s="14">
        <f t="shared" si="4"/>
        <v>1228.3151515151515</v>
      </c>
      <c r="J18" s="14">
        <f t="shared" si="4"/>
        <v>1515.5163636363636</v>
      </c>
      <c r="K18" s="14">
        <f t="shared" si="4"/>
        <v>1515.2605633802816</v>
      </c>
      <c r="L18" s="14">
        <f t="shared" si="4"/>
        <v>1518.5857142857142</v>
      </c>
      <c r="M18" s="14">
        <f t="shared" si="4"/>
        <v>1404.3496196895467</v>
      </c>
      <c r="N18" s="14">
        <f t="shared" si="4"/>
        <v>1420.4430532943841</v>
      </c>
      <c r="O18" s="14">
        <f t="shared" si="4"/>
        <v>1333.3333333333333</v>
      </c>
      <c r="P18" s="14">
        <f t="shared" si="4"/>
        <v>1516.6666666666667</v>
      </c>
      <c r="Q18" s="16"/>
    </row>
    <row r="19" spans="1:17" s="17" customFormat="1" ht="14.25" x14ac:dyDescent="0.2">
      <c r="A19" s="11" t="s">
        <v>13</v>
      </c>
      <c r="B19" s="12" t="s">
        <v>5</v>
      </c>
      <c r="C19" s="28">
        <v>1.8149999999999999</v>
      </c>
      <c r="D19" s="28">
        <v>2.2410000000000001</v>
      </c>
      <c r="E19" s="15">
        <v>1.52</v>
      </c>
      <c r="F19" s="15">
        <v>1.502</v>
      </c>
      <c r="G19" s="15">
        <v>1.6679999999999999</v>
      </c>
      <c r="H19" s="15">
        <v>1.73</v>
      </c>
      <c r="I19" s="15">
        <v>2</v>
      </c>
      <c r="J19" s="15">
        <v>4.6050000000000004</v>
      </c>
      <c r="K19" s="15">
        <v>2.3860000000000001</v>
      </c>
      <c r="L19" s="15">
        <v>2.59</v>
      </c>
      <c r="M19" s="15">
        <v>2.34</v>
      </c>
      <c r="N19" s="15">
        <v>1.85</v>
      </c>
      <c r="O19" s="15">
        <v>1.901</v>
      </c>
      <c r="P19" s="15">
        <v>3.6</v>
      </c>
      <c r="Q19" s="16"/>
    </row>
    <row r="20" spans="1:17" s="17" customFormat="1" ht="14.25" x14ac:dyDescent="0.2">
      <c r="A20" s="18"/>
      <c r="B20" s="12" t="s">
        <v>6</v>
      </c>
      <c r="C20" s="28">
        <v>2278</v>
      </c>
      <c r="D20" s="28">
        <v>2493</v>
      </c>
      <c r="E20" s="15">
        <v>2720</v>
      </c>
      <c r="F20" s="15">
        <v>2000</v>
      </c>
      <c r="G20" s="15">
        <v>2213</v>
      </c>
      <c r="H20" s="15">
        <v>1987</v>
      </c>
      <c r="I20" s="15">
        <v>1656</v>
      </c>
      <c r="J20" s="15">
        <v>2005</v>
      </c>
      <c r="K20" s="15">
        <v>1479</v>
      </c>
      <c r="L20" s="15">
        <v>1726</v>
      </c>
      <c r="M20" s="15">
        <v>2000</v>
      </c>
      <c r="N20" s="15">
        <v>1216</v>
      </c>
      <c r="O20" s="15">
        <v>1291</v>
      </c>
      <c r="P20" s="15">
        <v>1676</v>
      </c>
      <c r="Q20" s="16"/>
    </row>
    <row r="21" spans="1:17" s="17" customFormat="1" ht="14.25" x14ac:dyDescent="0.2">
      <c r="A21" s="19"/>
      <c r="B21" s="12" t="s">
        <v>7</v>
      </c>
      <c r="C21" s="13">
        <f t="shared" ref="C21:P21" si="5">C19*1000000/C20</f>
        <v>796.75153643546969</v>
      </c>
      <c r="D21" s="13">
        <f t="shared" si="5"/>
        <v>898.91696750902531</v>
      </c>
      <c r="E21" s="14">
        <f t="shared" si="5"/>
        <v>558.82352941176475</v>
      </c>
      <c r="F21" s="14">
        <f t="shared" si="5"/>
        <v>751</v>
      </c>
      <c r="G21" s="14">
        <f t="shared" si="5"/>
        <v>753.7279710799819</v>
      </c>
      <c r="H21" s="14">
        <f t="shared" si="5"/>
        <v>870.65928535480623</v>
      </c>
      <c r="I21" s="14">
        <f t="shared" si="5"/>
        <v>1207.7294685990339</v>
      </c>
      <c r="J21" s="14">
        <f t="shared" si="5"/>
        <v>2296.7581047381545</v>
      </c>
      <c r="K21" s="14">
        <f t="shared" si="5"/>
        <v>1613.2521974306965</v>
      </c>
      <c r="L21" s="14">
        <f t="shared" si="5"/>
        <v>1500.5793742757821</v>
      </c>
      <c r="M21" s="14">
        <f t="shared" si="5"/>
        <v>1170</v>
      </c>
      <c r="N21" s="14">
        <f t="shared" si="5"/>
        <v>1521.3815789473683</v>
      </c>
      <c r="O21" s="14">
        <f t="shared" si="5"/>
        <v>1472.5019364833463</v>
      </c>
      <c r="P21" s="14">
        <f t="shared" si="5"/>
        <v>2147.9713603818614</v>
      </c>
      <c r="Q21" s="16"/>
    </row>
    <row r="22" spans="1:17" s="17" customFormat="1" ht="14.25" x14ac:dyDescent="0.2">
      <c r="A22" s="11" t="s">
        <v>14</v>
      </c>
      <c r="B22" s="12" t="s">
        <v>5</v>
      </c>
      <c r="C22" s="20">
        <v>0.623</v>
      </c>
      <c r="D22" s="20">
        <v>0.38900000000000001</v>
      </c>
      <c r="E22" s="15">
        <v>0.29499999999999998</v>
      </c>
      <c r="F22" s="15">
        <v>0.17699999999999999</v>
      </c>
      <c r="G22" s="15">
        <v>0.36899999999999999</v>
      </c>
      <c r="H22" s="15">
        <v>0.5</v>
      </c>
      <c r="I22" s="15">
        <v>0.5</v>
      </c>
      <c r="J22" s="15">
        <v>1</v>
      </c>
      <c r="K22" s="15">
        <v>0.5</v>
      </c>
      <c r="L22" s="15">
        <v>0.1</v>
      </c>
      <c r="M22" s="15">
        <v>1.1000000000000001</v>
      </c>
      <c r="N22" s="15">
        <v>0.3</v>
      </c>
      <c r="O22" s="15">
        <v>0.4</v>
      </c>
      <c r="P22" s="15">
        <v>0.6</v>
      </c>
      <c r="Q22" s="16"/>
    </row>
    <row r="23" spans="1:17" s="17" customFormat="1" ht="14.25" x14ac:dyDescent="0.2">
      <c r="A23" s="18"/>
      <c r="B23" s="12" t="s">
        <v>6</v>
      </c>
      <c r="C23" s="20">
        <v>70</v>
      </c>
      <c r="D23" s="20">
        <v>54</v>
      </c>
      <c r="E23" s="15">
        <v>38</v>
      </c>
      <c r="F23" s="15">
        <v>27</v>
      </c>
      <c r="G23" s="15">
        <v>57</v>
      </c>
      <c r="H23" s="15">
        <v>63</v>
      </c>
      <c r="I23" s="15">
        <v>58</v>
      </c>
      <c r="J23" s="15">
        <v>108</v>
      </c>
      <c r="K23" s="15">
        <v>95</v>
      </c>
      <c r="L23" s="15">
        <v>101</v>
      </c>
      <c r="M23" s="15">
        <v>110</v>
      </c>
      <c r="N23" s="15">
        <v>43</v>
      </c>
      <c r="O23" s="15">
        <v>58</v>
      </c>
      <c r="P23" s="15">
        <v>93</v>
      </c>
      <c r="Q23" s="16"/>
    </row>
    <row r="24" spans="1:17" s="17" customFormat="1" ht="14.25" x14ac:dyDescent="0.2">
      <c r="A24" s="19"/>
      <c r="B24" s="12" t="s">
        <v>7</v>
      </c>
      <c r="C24" s="20">
        <f>(C22*1000*1000)/C23</f>
        <v>8900</v>
      </c>
      <c r="D24" s="20">
        <f>(D22*1000*1000)/D23</f>
        <v>7203.7037037037035</v>
      </c>
      <c r="E24" s="14">
        <f t="shared" ref="E24:P24" si="6">E22*1000000/E23</f>
        <v>7763.1578947368425</v>
      </c>
      <c r="F24" s="14">
        <f t="shared" si="6"/>
        <v>6555.5555555555557</v>
      </c>
      <c r="G24" s="14">
        <f t="shared" si="6"/>
        <v>6473.6842105263158</v>
      </c>
      <c r="H24" s="14">
        <f t="shared" si="6"/>
        <v>7936.5079365079364</v>
      </c>
      <c r="I24" s="14">
        <f t="shared" si="6"/>
        <v>8620.689655172413</v>
      </c>
      <c r="J24" s="14">
        <f t="shared" si="6"/>
        <v>9259.2592592592591</v>
      </c>
      <c r="K24" s="14">
        <f t="shared" si="6"/>
        <v>5263.1578947368425</v>
      </c>
      <c r="L24" s="14">
        <f t="shared" si="6"/>
        <v>990.09900990099015</v>
      </c>
      <c r="M24" s="14">
        <f t="shared" si="6"/>
        <v>10000</v>
      </c>
      <c r="N24" s="14">
        <f t="shared" si="6"/>
        <v>6976.7441860465115</v>
      </c>
      <c r="O24" s="14">
        <f t="shared" si="6"/>
        <v>6896.5517241379312</v>
      </c>
      <c r="P24" s="14">
        <f t="shared" si="6"/>
        <v>6451.6129032258068</v>
      </c>
      <c r="Q24" s="16"/>
    </row>
    <row r="25" spans="1:17" s="17" customFormat="1" ht="14.25" x14ac:dyDescent="0.2">
      <c r="A25" s="11" t="s">
        <v>15</v>
      </c>
      <c r="B25" s="12" t="s">
        <v>5</v>
      </c>
      <c r="C25" s="20">
        <v>1180.432</v>
      </c>
      <c r="D25" s="20">
        <v>0</v>
      </c>
      <c r="E25" s="15">
        <v>1114.7722999999999</v>
      </c>
      <c r="F25" s="15">
        <v>1178.7919999999999</v>
      </c>
      <c r="G25" s="15">
        <v>0</v>
      </c>
      <c r="H25" s="15">
        <v>941.53599999999994</v>
      </c>
      <c r="I25" s="15">
        <v>1395.4739999999999</v>
      </c>
      <c r="J25" s="15">
        <v>1133.9100000000001</v>
      </c>
      <c r="K25" s="15">
        <v>1167</v>
      </c>
      <c r="L25" s="15">
        <v>1932</v>
      </c>
      <c r="M25" s="15">
        <v>1878</v>
      </c>
      <c r="N25" s="15">
        <v>2178.8420000000001</v>
      </c>
      <c r="O25" s="15">
        <v>1177.3900000000001</v>
      </c>
      <c r="P25" s="15">
        <v>1631</v>
      </c>
      <c r="Q25" s="16"/>
    </row>
    <row r="26" spans="1:17" s="17" customFormat="1" ht="14.25" x14ac:dyDescent="0.2">
      <c r="A26" s="18"/>
      <c r="B26" s="12" t="s">
        <v>6</v>
      </c>
      <c r="C26" s="20">
        <v>1452420</v>
      </c>
      <c r="D26" s="20">
        <v>0</v>
      </c>
      <c r="E26" s="15">
        <v>1459254</v>
      </c>
      <c r="F26" s="15">
        <v>0</v>
      </c>
      <c r="G26" s="15">
        <v>0</v>
      </c>
      <c r="H26" s="15">
        <v>1749534</v>
      </c>
      <c r="I26" s="15">
        <v>1663900</v>
      </c>
      <c r="J26" s="15">
        <v>1664300</v>
      </c>
      <c r="K26" s="15">
        <v>1962700</v>
      </c>
      <c r="L26" s="15">
        <v>1612000</v>
      </c>
      <c r="M26" s="15">
        <v>1573000</v>
      </c>
      <c r="N26" s="15">
        <v>1812717</v>
      </c>
      <c r="O26" s="15">
        <v>1572009</v>
      </c>
      <c r="P26" s="15">
        <v>1700000</v>
      </c>
      <c r="Q26" s="16"/>
    </row>
    <row r="27" spans="1:17" s="17" customFormat="1" ht="14.25" x14ac:dyDescent="0.2">
      <c r="A27" s="19"/>
      <c r="B27" s="12" t="s">
        <v>7</v>
      </c>
      <c r="C27" s="20">
        <v>813</v>
      </c>
      <c r="D27" s="20">
        <v>0</v>
      </c>
      <c r="E27" s="14">
        <f t="shared" ref="E27:P27" si="7">E25*1000000/E26</f>
        <v>763.93300960627812</v>
      </c>
      <c r="F27" s="14" t="s">
        <v>16</v>
      </c>
      <c r="G27" s="14" t="s">
        <v>16</v>
      </c>
      <c r="H27" s="14">
        <f t="shared" si="7"/>
        <v>538.1638767809028</v>
      </c>
      <c r="I27" s="14">
        <f t="shared" si="7"/>
        <v>838.67660316124773</v>
      </c>
      <c r="J27" s="14">
        <f t="shared" si="7"/>
        <v>681.31346512047105</v>
      </c>
      <c r="K27" s="14">
        <f t="shared" si="7"/>
        <v>594.5890864625261</v>
      </c>
      <c r="L27" s="14">
        <f t="shared" si="7"/>
        <v>1198.5111662531017</v>
      </c>
      <c r="M27" s="14">
        <f t="shared" si="7"/>
        <v>1193.8970120788304</v>
      </c>
      <c r="N27" s="14">
        <f t="shared" si="7"/>
        <v>1201.975818619233</v>
      </c>
      <c r="O27" s="14">
        <f t="shared" si="7"/>
        <v>748.97153896701604</v>
      </c>
      <c r="P27" s="14">
        <f t="shared" si="7"/>
        <v>959.41176470588232</v>
      </c>
      <c r="Q27" s="16"/>
    </row>
    <row r="28" spans="1:17" s="17" customFormat="1" ht="14.25" x14ac:dyDescent="0.2">
      <c r="A28" s="11" t="s">
        <v>17</v>
      </c>
      <c r="B28" s="12" t="s">
        <v>5</v>
      </c>
      <c r="C28" s="20">
        <v>49.183</v>
      </c>
      <c r="D28" s="20">
        <v>28.27</v>
      </c>
      <c r="E28" s="15">
        <v>27.643000000000001</v>
      </c>
      <c r="F28" s="15">
        <v>30.966999999999999</v>
      </c>
      <c r="G28" s="15">
        <v>64.795000000000002</v>
      </c>
      <c r="H28" s="15">
        <v>52.939</v>
      </c>
      <c r="I28" s="15">
        <v>63.633000000000003</v>
      </c>
      <c r="J28" s="15">
        <v>55.523000000000003</v>
      </c>
      <c r="K28" s="15">
        <v>58.100999999999999</v>
      </c>
      <c r="L28" s="15">
        <v>57.32</v>
      </c>
      <c r="M28" s="15">
        <v>58</v>
      </c>
      <c r="N28" s="15">
        <v>75</v>
      </c>
      <c r="O28" s="15">
        <v>88</v>
      </c>
      <c r="P28" s="15">
        <v>808</v>
      </c>
      <c r="Q28" s="16"/>
    </row>
    <row r="29" spans="1:17" s="17" customFormat="1" ht="14.25" x14ac:dyDescent="0.2">
      <c r="A29" s="18"/>
      <c r="B29" s="12" t="s">
        <v>6</v>
      </c>
      <c r="C29" s="20">
        <v>35397</v>
      </c>
      <c r="D29" s="20">
        <v>37245</v>
      </c>
      <c r="E29" s="15">
        <v>24124</v>
      </c>
      <c r="F29" s="15">
        <v>26328</v>
      </c>
      <c r="G29" s="15">
        <v>25308</v>
      </c>
      <c r="H29" s="15">
        <v>26315</v>
      </c>
      <c r="I29" s="15">
        <v>25553</v>
      </c>
      <c r="J29" s="15">
        <v>27356</v>
      </c>
      <c r="K29" s="15">
        <v>27694</v>
      </c>
      <c r="L29" s="15">
        <v>27127</v>
      </c>
      <c r="M29" s="15">
        <v>28000</v>
      </c>
      <c r="N29" s="15">
        <v>35000</v>
      </c>
      <c r="O29" s="15">
        <v>38000</v>
      </c>
      <c r="P29" s="15">
        <v>313100</v>
      </c>
      <c r="Q29" s="16"/>
    </row>
    <row r="30" spans="1:17" s="17" customFormat="1" ht="14.25" x14ac:dyDescent="0.2">
      <c r="A30" s="19"/>
      <c r="B30" s="12" t="s">
        <v>7</v>
      </c>
      <c r="C30" s="20">
        <f>(C28*1000*1000)/C29</f>
        <v>1389.468034014182</v>
      </c>
      <c r="D30" s="20">
        <f>(D28*1000*1000)/D29</f>
        <v>759.0280574573768</v>
      </c>
      <c r="E30" s="14">
        <f t="shared" ref="E30:P30" si="8">E28*1000000/E29</f>
        <v>1145.8713314541535</v>
      </c>
      <c r="F30" s="14">
        <f t="shared" si="8"/>
        <v>1176.2002430872076</v>
      </c>
      <c r="G30" s="14">
        <f t="shared" si="8"/>
        <v>2560.2576260470996</v>
      </c>
      <c r="H30" s="14">
        <f t="shared" si="8"/>
        <v>2011.7423522705681</v>
      </c>
      <c r="I30" s="14">
        <f t="shared" si="8"/>
        <v>2490.2359801197513</v>
      </c>
      <c r="J30" s="14">
        <f t="shared" si="8"/>
        <v>2029.6461470975289</v>
      </c>
      <c r="K30" s="14">
        <f t="shared" si="8"/>
        <v>2097.9634577886909</v>
      </c>
      <c r="L30" s="14">
        <f t="shared" si="8"/>
        <v>2113.0239245032626</v>
      </c>
      <c r="M30" s="14">
        <f t="shared" si="8"/>
        <v>2071.4285714285716</v>
      </c>
      <c r="N30" s="14">
        <f t="shared" si="8"/>
        <v>2142.8571428571427</v>
      </c>
      <c r="O30" s="14">
        <f t="shared" si="8"/>
        <v>2315.7894736842104</v>
      </c>
      <c r="P30" s="14">
        <f t="shared" si="8"/>
        <v>2580.6451612903224</v>
      </c>
      <c r="Q30" s="16"/>
    </row>
    <row r="31" spans="1:17" s="17" customFormat="1" ht="14.25" x14ac:dyDescent="0.2">
      <c r="A31" s="11" t="s">
        <v>18</v>
      </c>
      <c r="B31" s="12" t="s">
        <v>5</v>
      </c>
      <c r="C31" s="29" t="s">
        <v>19</v>
      </c>
      <c r="D31" s="29" t="s">
        <v>19</v>
      </c>
      <c r="E31" s="30" t="s">
        <v>19</v>
      </c>
      <c r="F31" s="30" t="s">
        <v>19</v>
      </c>
      <c r="G31" s="30" t="s">
        <v>19</v>
      </c>
      <c r="H31" s="30" t="s">
        <v>19</v>
      </c>
      <c r="I31" s="30" t="s">
        <v>19</v>
      </c>
      <c r="J31" s="30" t="s">
        <v>19</v>
      </c>
      <c r="K31" s="30" t="s">
        <v>19</v>
      </c>
      <c r="L31" s="30" t="s">
        <v>19</v>
      </c>
      <c r="M31" s="30" t="s">
        <v>19</v>
      </c>
      <c r="N31" s="30" t="s">
        <v>19</v>
      </c>
      <c r="O31" s="30" t="s">
        <v>19</v>
      </c>
      <c r="P31" s="30" t="s">
        <v>19</v>
      </c>
      <c r="Q31" s="16"/>
    </row>
    <row r="32" spans="1:17" s="17" customFormat="1" ht="14.25" x14ac:dyDescent="0.2">
      <c r="A32" s="18"/>
      <c r="B32" s="12" t="s">
        <v>6</v>
      </c>
      <c r="C32" s="29" t="s">
        <v>19</v>
      </c>
      <c r="D32" s="29" t="s">
        <v>19</v>
      </c>
      <c r="E32" s="30" t="s">
        <v>19</v>
      </c>
      <c r="F32" s="30" t="s">
        <v>19</v>
      </c>
      <c r="G32" s="30" t="s">
        <v>19</v>
      </c>
      <c r="H32" s="30" t="s">
        <v>19</v>
      </c>
      <c r="I32" s="30" t="s">
        <v>19</v>
      </c>
      <c r="J32" s="30" t="s">
        <v>19</v>
      </c>
      <c r="K32" s="30" t="s">
        <v>19</v>
      </c>
      <c r="L32" s="30" t="s">
        <v>19</v>
      </c>
      <c r="M32" s="30" t="s">
        <v>19</v>
      </c>
      <c r="N32" s="30" t="s">
        <v>19</v>
      </c>
      <c r="O32" s="30" t="s">
        <v>19</v>
      </c>
      <c r="P32" s="30" t="s">
        <v>19</v>
      </c>
      <c r="Q32" s="16"/>
    </row>
    <row r="33" spans="1:17" s="17" customFormat="1" ht="14.25" x14ac:dyDescent="0.2">
      <c r="A33" s="19"/>
      <c r="B33" s="12" t="s">
        <v>7</v>
      </c>
      <c r="C33" s="29" t="s">
        <v>19</v>
      </c>
      <c r="D33" s="29" t="s">
        <v>19</v>
      </c>
      <c r="E33" s="30" t="s">
        <v>19</v>
      </c>
      <c r="F33" s="30" t="s">
        <v>19</v>
      </c>
      <c r="G33" s="30" t="s">
        <v>19</v>
      </c>
      <c r="H33" s="30" t="s">
        <v>19</v>
      </c>
      <c r="I33" s="30" t="s">
        <v>19</v>
      </c>
      <c r="J33" s="30" t="s">
        <v>19</v>
      </c>
      <c r="K33" s="30" t="s">
        <v>19</v>
      </c>
      <c r="L33" s="30" t="s">
        <v>19</v>
      </c>
      <c r="M33" s="30" t="s">
        <v>19</v>
      </c>
      <c r="N33" s="30" t="s">
        <v>19</v>
      </c>
      <c r="O33" s="30" t="s">
        <v>19</v>
      </c>
      <c r="P33" s="30" t="s">
        <v>19</v>
      </c>
      <c r="Q33" s="16"/>
    </row>
    <row r="34" spans="1:17" s="17" customFormat="1" ht="14.25" x14ac:dyDescent="0.2">
      <c r="A34" s="11" t="s">
        <v>20</v>
      </c>
      <c r="B34" s="12" t="s">
        <v>5</v>
      </c>
      <c r="C34" s="20">
        <v>11455</v>
      </c>
      <c r="D34" s="20">
        <v>7772</v>
      </c>
      <c r="E34" s="15">
        <v>10076</v>
      </c>
      <c r="F34" s="15">
        <v>9705</v>
      </c>
      <c r="G34" s="15">
        <v>9737</v>
      </c>
      <c r="H34" s="15">
        <v>11749</v>
      </c>
      <c r="I34" s="15">
        <v>6947</v>
      </c>
      <c r="J34" s="15">
        <v>7339</v>
      </c>
      <c r="K34" s="15">
        <v>13164</v>
      </c>
      <c r="L34" s="15">
        <v>12567</v>
      </c>
      <c r="M34" s="15">
        <v>13421</v>
      </c>
      <c r="N34" s="15">
        <v>10360</v>
      </c>
      <c r="O34" s="15">
        <v>12121</v>
      </c>
      <c r="P34" s="15">
        <v>11810.6</v>
      </c>
      <c r="Q34" s="16"/>
    </row>
    <row r="35" spans="1:17" s="17" customFormat="1" ht="14.25" x14ac:dyDescent="0.2">
      <c r="A35" s="18"/>
      <c r="B35" s="12" t="s">
        <v>6</v>
      </c>
      <c r="C35" s="31">
        <v>4013000</v>
      </c>
      <c r="D35" s="31">
        <v>3189000</v>
      </c>
      <c r="E35" s="15">
        <v>3533000</v>
      </c>
      <c r="F35" s="15">
        <v>3651000</v>
      </c>
      <c r="G35" s="15">
        <v>3204000</v>
      </c>
      <c r="H35" s="15">
        <v>3223000</v>
      </c>
      <c r="I35" s="15">
        <v>2032000</v>
      </c>
      <c r="J35" s="15">
        <v>2897000</v>
      </c>
      <c r="K35" s="15">
        <v>3297000</v>
      </c>
      <c r="L35" s="15">
        <v>2896000</v>
      </c>
      <c r="M35" s="15">
        <v>3263340</v>
      </c>
      <c r="N35" s="15">
        <v>2372300</v>
      </c>
      <c r="O35" s="15">
        <v>2699200</v>
      </c>
      <c r="P35" s="15">
        <v>2781200</v>
      </c>
      <c r="Q35" s="16"/>
    </row>
    <row r="36" spans="1:17" s="17" customFormat="1" ht="14.25" x14ac:dyDescent="0.2">
      <c r="A36" s="19"/>
      <c r="B36" s="12" t="s">
        <v>7</v>
      </c>
      <c r="C36" s="20">
        <f>(C34*1000*1000)/C35</f>
        <v>2854.4729628706705</v>
      </c>
      <c r="D36" s="20">
        <f>(D34*1000*1000)/D35</f>
        <v>2437.1276262151146</v>
      </c>
      <c r="E36" s="14">
        <f t="shared" ref="E36:P36" si="9">E34*1000000/E35</f>
        <v>2851.9671667138409</v>
      </c>
      <c r="F36" s="14">
        <f t="shared" si="9"/>
        <v>2658.175842235004</v>
      </c>
      <c r="G36" s="14">
        <f t="shared" si="9"/>
        <v>3039.0137328339574</v>
      </c>
      <c r="H36" s="14">
        <f t="shared" si="9"/>
        <v>3645.3614644740924</v>
      </c>
      <c r="I36" s="14">
        <f t="shared" si="9"/>
        <v>3418.7992125984251</v>
      </c>
      <c r="J36" s="14">
        <f t="shared" si="9"/>
        <v>2533.3103210217469</v>
      </c>
      <c r="K36" s="14">
        <f t="shared" si="9"/>
        <v>3992.7206551410372</v>
      </c>
      <c r="L36" s="14">
        <f t="shared" si="9"/>
        <v>4339.4337016574582</v>
      </c>
      <c r="M36" s="14">
        <f t="shared" si="9"/>
        <v>4112.6575839477346</v>
      </c>
      <c r="N36" s="14">
        <f t="shared" si="9"/>
        <v>4367.0699321333723</v>
      </c>
      <c r="O36" s="14">
        <f t="shared" si="9"/>
        <v>4490.5898043864845</v>
      </c>
      <c r="P36" s="14">
        <f t="shared" si="9"/>
        <v>4246.5842082554291</v>
      </c>
      <c r="Q36" s="16"/>
    </row>
    <row r="37" spans="1:17" s="17" customFormat="1" ht="14.25" x14ac:dyDescent="0.2">
      <c r="A37" s="11" t="s">
        <v>21</v>
      </c>
      <c r="B37" s="12" t="s">
        <v>5</v>
      </c>
      <c r="C37" s="20">
        <v>112.779</v>
      </c>
      <c r="D37" s="20">
        <v>82.536000000000001</v>
      </c>
      <c r="E37" s="15">
        <v>67.938999999999993</v>
      </c>
      <c r="F37" s="15">
        <v>69.272999999999996</v>
      </c>
      <c r="G37" s="15">
        <v>77.540000000000006</v>
      </c>
      <c r="H37" s="15">
        <v>68.564999999999998</v>
      </c>
      <c r="I37" s="15">
        <v>65.835999999999999</v>
      </c>
      <c r="J37" s="15">
        <v>46.603999999999999</v>
      </c>
      <c r="K37" s="15">
        <v>61.994</v>
      </c>
      <c r="L37" s="15">
        <v>70.671999999999997</v>
      </c>
      <c r="M37" s="15">
        <v>75.067999999999998</v>
      </c>
      <c r="N37" s="15">
        <v>78.821786059587893</v>
      </c>
      <c r="O37" s="15">
        <v>66.999354613090148</v>
      </c>
      <c r="P37" s="15">
        <v>82</v>
      </c>
      <c r="Q37" s="16"/>
    </row>
    <row r="38" spans="1:17" s="17" customFormat="1" ht="14.25" x14ac:dyDescent="0.2">
      <c r="A38" s="18"/>
      <c r="B38" s="12" t="s">
        <v>6</v>
      </c>
      <c r="C38" s="20">
        <v>68533</v>
      </c>
      <c r="D38" s="20">
        <v>57851</v>
      </c>
      <c r="E38" s="15">
        <v>67898</v>
      </c>
      <c r="F38" s="15">
        <v>67682</v>
      </c>
      <c r="G38" s="15">
        <v>54470</v>
      </c>
      <c r="H38" s="15">
        <v>56265</v>
      </c>
      <c r="I38" s="15">
        <v>46973</v>
      </c>
      <c r="J38" s="15">
        <v>47409</v>
      </c>
      <c r="K38" s="15">
        <v>60355</v>
      </c>
      <c r="L38" s="15">
        <v>52455</v>
      </c>
      <c r="M38" s="15">
        <v>58334</v>
      </c>
      <c r="N38" s="15">
        <v>61251</v>
      </c>
      <c r="O38" s="15">
        <v>52064</v>
      </c>
      <c r="P38" s="15">
        <v>71000</v>
      </c>
      <c r="Q38" s="16"/>
    </row>
    <row r="39" spans="1:17" s="17" customFormat="1" ht="14.25" x14ac:dyDescent="0.2">
      <c r="A39" s="19"/>
      <c r="B39" s="12" t="s">
        <v>7</v>
      </c>
      <c r="C39" s="20">
        <f>(C37*1000*1000)/C38</f>
        <v>1645.6159806224739</v>
      </c>
      <c r="D39" s="20">
        <f>(D37*1000*1000)/D38</f>
        <v>1426.699624898446</v>
      </c>
      <c r="E39" s="14">
        <f t="shared" ref="E39:P39" si="10">E37*1000000/E38</f>
        <v>1000.6038469468909</v>
      </c>
      <c r="F39" s="14">
        <f t="shared" si="10"/>
        <v>1023.5069885641677</v>
      </c>
      <c r="G39" s="14">
        <f t="shared" si="10"/>
        <v>1423.5358913163209</v>
      </c>
      <c r="H39" s="14">
        <f t="shared" si="10"/>
        <v>1218.6083711010397</v>
      </c>
      <c r="I39" s="14">
        <f t="shared" si="10"/>
        <v>1401.5711153215677</v>
      </c>
      <c r="J39" s="14">
        <f t="shared" si="10"/>
        <v>983.02010166845957</v>
      </c>
      <c r="K39" s="14">
        <f t="shared" si="10"/>
        <v>1027.1559937039185</v>
      </c>
      <c r="L39" s="14">
        <f t="shared" si="10"/>
        <v>1347.2881517491182</v>
      </c>
      <c r="M39" s="14">
        <f t="shared" si="10"/>
        <v>1286.8652929680804</v>
      </c>
      <c r="N39" s="14">
        <f t="shared" si="10"/>
        <v>1286.8652929680804</v>
      </c>
      <c r="O39" s="14">
        <f t="shared" si="10"/>
        <v>1286.8652929680807</v>
      </c>
      <c r="P39" s="14">
        <f t="shared" si="10"/>
        <v>1154.9295774647887</v>
      </c>
      <c r="Q39" s="16"/>
    </row>
    <row r="40" spans="1:17" s="17" customFormat="1" ht="14.25" x14ac:dyDescent="0.2">
      <c r="A40" s="22" t="s">
        <v>22</v>
      </c>
      <c r="B40" s="12" t="s">
        <v>5</v>
      </c>
      <c r="C40" s="20">
        <v>2009.318</v>
      </c>
      <c r="D40" s="20">
        <v>2578.5619999999999</v>
      </c>
      <c r="E40" s="15">
        <v>2617</v>
      </c>
      <c r="F40" s="15">
        <v>2617</v>
      </c>
      <c r="G40" s="15">
        <v>3157.424</v>
      </c>
      <c r="H40" s="15">
        <v>3218.54</v>
      </c>
      <c r="I40" s="15">
        <v>3423.0250000000001</v>
      </c>
      <c r="J40" s="15">
        <v>3302</v>
      </c>
      <c r="K40" s="15">
        <v>3555</v>
      </c>
      <c r="L40" s="15">
        <v>3324</v>
      </c>
      <c r="M40" s="15">
        <v>4733</v>
      </c>
      <c r="N40" s="15">
        <v>4341</v>
      </c>
      <c r="O40" s="15">
        <v>5104</v>
      </c>
      <c r="P40" s="15">
        <v>5174</v>
      </c>
      <c r="Q40" s="16"/>
    </row>
    <row r="41" spans="1:17" s="17" customFormat="1" ht="14.25" x14ac:dyDescent="0.2">
      <c r="A41" s="23"/>
      <c r="B41" s="12" t="s">
        <v>6</v>
      </c>
      <c r="C41" s="20">
        <v>1017600</v>
      </c>
      <c r="D41" s="20">
        <v>845950</v>
      </c>
      <c r="E41" s="15">
        <v>1718200</v>
      </c>
      <c r="F41" s="15">
        <v>3462540</v>
      </c>
      <c r="G41" s="15">
        <v>3173070</v>
      </c>
      <c r="H41" s="15">
        <v>3109590</v>
      </c>
      <c r="I41" s="15">
        <v>3000000</v>
      </c>
      <c r="J41" s="15">
        <v>3000000</v>
      </c>
      <c r="K41" s="15">
        <v>2848450</v>
      </c>
      <c r="L41" s="15">
        <v>2961330</v>
      </c>
      <c r="M41" s="15">
        <v>3100000</v>
      </c>
      <c r="N41" s="15">
        <v>3287850</v>
      </c>
      <c r="O41" s="15">
        <v>4086555</v>
      </c>
      <c r="P41" s="15">
        <v>4120270</v>
      </c>
      <c r="Q41" s="16"/>
    </row>
    <row r="42" spans="1:17" s="17" customFormat="1" ht="14.25" x14ac:dyDescent="0.2">
      <c r="A42" s="24"/>
      <c r="B42" s="12" t="s">
        <v>7</v>
      </c>
      <c r="C42" s="20">
        <f>(C40*1000*1000)/C41</f>
        <v>1974.5656446540881</v>
      </c>
      <c r="D42" s="20">
        <f>(D40*1000*1000)/D41</f>
        <v>3048.1257757550684</v>
      </c>
      <c r="E42" s="14">
        <f t="shared" ref="E42:P42" si="11">E40*1000000/E41</f>
        <v>1523.1055756023745</v>
      </c>
      <c r="F42" s="14">
        <f t="shared" si="11"/>
        <v>755.80354306376239</v>
      </c>
      <c r="G42" s="14">
        <f t="shared" si="11"/>
        <v>995.06912863567459</v>
      </c>
      <c r="H42" s="14">
        <f t="shared" si="11"/>
        <v>1035.0367733366779</v>
      </c>
      <c r="I42" s="14">
        <f t="shared" si="11"/>
        <v>1141.0083333333334</v>
      </c>
      <c r="J42" s="14">
        <f t="shared" si="11"/>
        <v>1100.6666666666667</v>
      </c>
      <c r="K42" s="14">
        <f t="shared" si="11"/>
        <v>1248.047183555969</v>
      </c>
      <c r="L42" s="14">
        <f t="shared" si="11"/>
        <v>1122.4686205184832</v>
      </c>
      <c r="M42" s="14">
        <f t="shared" si="11"/>
        <v>1526.7741935483871</v>
      </c>
      <c r="N42" s="14">
        <f t="shared" si="11"/>
        <v>1320.3157078333866</v>
      </c>
      <c r="O42" s="14">
        <f t="shared" si="11"/>
        <v>1248.9737688591001</v>
      </c>
      <c r="P42" s="14">
        <f t="shared" si="11"/>
        <v>1255.7429488844177</v>
      </c>
      <c r="Q42" s="16"/>
    </row>
    <row r="43" spans="1:17" s="17" customFormat="1" ht="14.25" x14ac:dyDescent="0.2">
      <c r="A43" s="11" t="s">
        <v>23</v>
      </c>
      <c r="B43" s="12" t="s">
        <v>5</v>
      </c>
      <c r="C43" s="20">
        <v>850.46600000000001</v>
      </c>
      <c r="D43" s="20">
        <v>801.88856999999996</v>
      </c>
      <c r="E43" s="15">
        <v>601.60585000000003</v>
      </c>
      <c r="F43" s="15">
        <v>1157.8599999999999</v>
      </c>
      <c r="G43" s="15">
        <v>1213.5989999999999</v>
      </c>
      <c r="H43" s="15">
        <v>866.18700000000001</v>
      </c>
      <c r="I43" s="15">
        <v>1424.4390000000001</v>
      </c>
      <c r="J43" s="15">
        <v>1366.1579999999999</v>
      </c>
      <c r="K43" s="15">
        <v>1211.566</v>
      </c>
      <c r="L43" s="15">
        <v>1887.0100350299999</v>
      </c>
      <c r="M43" s="15">
        <v>2795.4830000000002</v>
      </c>
      <c r="N43" s="15">
        <v>3020.38</v>
      </c>
      <c r="O43" s="15">
        <v>2852.6869999999999</v>
      </c>
      <c r="P43" s="15">
        <v>2532.8000000000002</v>
      </c>
      <c r="Q43" s="16"/>
    </row>
    <row r="44" spans="1:17" s="17" customFormat="1" ht="14.25" x14ac:dyDescent="0.2">
      <c r="A44" s="18"/>
      <c r="B44" s="12" t="s">
        <v>6</v>
      </c>
      <c r="C44" s="32">
        <v>561491</v>
      </c>
      <c r="D44" s="32">
        <v>583855</v>
      </c>
      <c r="E44" s="33">
        <v>575686</v>
      </c>
      <c r="F44" s="33">
        <v>699275.69</v>
      </c>
      <c r="G44" s="33">
        <v>541081.8553644307</v>
      </c>
      <c r="H44" s="33">
        <v>834980</v>
      </c>
      <c r="I44" s="33">
        <v>784525</v>
      </c>
      <c r="J44" s="33">
        <v>872812</v>
      </c>
      <c r="K44" s="33">
        <v>928224</v>
      </c>
      <c r="L44" s="34">
        <v>1125465.9800000002</v>
      </c>
      <c r="M44" s="15">
        <v>1242271</v>
      </c>
      <c r="N44" s="15">
        <v>1101785</v>
      </c>
      <c r="O44" s="15">
        <v>1074658</v>
      </c>
      <c r="P44" s="15">
        <v>997880</v>
      </c>
      <c r="Q44" s="16"/>
    </row>
    <row r="45" spans="1:17" s="17" customFormat="1" ht="14.25" x14ac:dyDescent="0.2">
      <c r="A45" s="19"/>
      <c r="B45" s="12" t="s">
        <v>7</v>
      </c>
      <c r="C45" s="20">
        <f t="shared" ref="C45:P45" si="12">C43*1000000/C44</f>
        <v>1514.6565127490912</v>
      </c>
      <c r="D45" s="20">
        <f t="shared" si="12"/>
        <v>1373.4378741297069</v>
      </c>
      <c r="E45" s="14">
        <f t="shared" si="12"/>
        <v>1045.024284071525</v>
      </c>
      <c r="F45" s="14">
        <f t="shared" si="12"/>
        <v>1655.799016836979</v>
      </c>
      <c r="G45" s="14">
        <f t="shared" si="12"/>
        <v>2242.9120251733707</v>
      </c>
      <c r="H45" s="14">
        <f t="shared" si="12"/>
        <v>1037.3745478933627</v>
      </c>
      <c r="I45" s="14">
        <f t="shared" si="12"/>
        <v>1815.6706287243874</v>
      </c>
      <c r="J45" s="14">
        <f t="shared" si="12"/>
        <v>1565.2374165341448</v>
      </c>
      <c r="K45" s="14">
        <f t="shared" si="12"/>
        <v>1305.2517495776881</v>
      </c>
      <c r="L45" s="14">
        <f t="shared" si="12"/>
        <v>1676.6477783984192</v>
      </c>
      <c r="M45" s="14">
        <f t="shared" si="12"/>
        <v>2250.3004577906108</v>
      </c>
      <c r="N45" s="14">
        <f t="shared" si="12"/>
        <v>2741.3515341014809</v>
      </c>
      <c r="O45" s="14">
        <f t="shared" si="12"/>
        <v>2654.5068291493667</v>
      </c>
      <c r="P45" s="14">
        <f t="shared" si="12"/>
        <v>2538.1809436004328</v>
      </c>
      <c r="Q45" s="16"/>
    </row>
    <row r="46" spans="1:17" s="17" customFormat="1" ht="14.25" x14ac:dyDescent="0.2">
      <c r="A46" s="11" t="s">
        <v>24</v>
      </c>
      <c r="B46" s="12" t="s">
        <v>5</v>
      </c>
      <c r="C46" s="20">
        <v>1619.6510000000001</v>
      </c>
      <c r="D46" s="20">
        <v>1526.328</v>
      </c>
      <c r="E46" s="15">
        <v>604.75800000000004</v>
      </c>
      <c r="F46" s="15">
        <v>1058.7860000000001</v>
      </c>
      <c r="G46" s="15">
        <v>1686.1510000000001</v>
      </c>
      <c r="H46" s="15">
        <v>915.36599999999999</v>
      </c>
      <c r="I46" s="15">
        <v>1484.8389999999999</v>
      </c>
      <c r="J46" s="14">
        <v>1161.6099999999999</v>
      </c>
      <c r="K46" s="15">
        <v>496</v>
      </c>
      <c r="L46" s="15">
        <v>700</v>
      </c>
      <c r="M46" s="15">
        <v>1192.4000000000001</v>
      </c>
      <c r="N46" s="15">
        <v>1500</v>
      </c>
      <c r="O46" s="15">
        <v>1000</v>
      </c>
      <c r="P46" s="15">
        <v>799</v>
      </c>
      <c r="Q46" s="16"/>
    </row>
    <row r="47" spans="1:17" s="17" customFormat="1" ht="14.25" x14ac:dyDescent="0.2">
      <c r="A47" s="18"/>
      <c r="B47" s="12" t="s">
        <v>6</v>
      </c>
      <c r="C47" s="20">
        <v>1373117</v>
      </c>
      <c r="D47" s="20">
        <v>1239988</v>
      </c>
      <c r="E47" s="15">
        <v>1327854</v>
      </c>
      <c r="F47" s="15">
        <v>1352368</v>
      </c>
      <c r="G47" s="15">
        <v>1493810</v>
      </c>
      <c r="H47" s="15">
        <v>1729867</v>
      </c>
      <c r="I47" s="15">
        <v>1712999</v>
      </c>
      <c r="J47" s="15">
        <v>1445815</v>
      </c>
      <c r="K47" s="15">
        <v>1730000</v>
      </c>
      <c r="L47" s="15">
        <v>1508000</v>
      </c>
      <c r="M47" s="15">
        <v>1362560</v>
      </c>
      <c r="N47" s="15">
        <v>1401007</v>
      </c>
      <c r="O47" s="15">
        <v>960000</v>
      </c>
      <c r="P47" s="15">
        <v>900000</v>
      </c>
      <c r="Q47" s="16"/>
    </row>
    <row r="48" spans="1:17" s="17" customFormat="1" ht="14.25" x14ac:dyDescent="0.2">
      <c r="A48" s="19"/>
      <c r="B48" s="12" t="s">
        <v>7</v>
      </c>
      <c r="C48" s="20">
        <f>(C46*1000*1000)/C47</f>
        <v>1179.5433309761659</v>
      </c>
      <c r="D48" s="20">
        <f>(D46*1000*1000)/D47</f>
        <v>1230.9215895637699</v>
      </c>
      <c r="E48" s="14">
        <f t="shared" ref="E48:P48" si="13">E46*1000000/E47</f>
        <v>455.44013121924547</v>
      </c>
      <c r="F48" s="14">
        <f t="shared" si="13"/>
        <v>782.91263916330468</v>
      </c>
      <c r="G48" s="14">
        <f t="shared" si="13"/>
        <v>1128.7586774757165</v>
      </c>
      <c r="H48" s="14">
        <f t="shared" si="13"/>
        <v>529.15397542123185</v>
      </c>
      <c r="I48" s="14">
        <f t="shared" si="13"/>
        <v>866.80669399106478</v>
      </c>
      <c r="J48" s="14">
        <f t="shared" si="13"/>
        <v>803.42920774787922</v>
      </c>
      <c r="K48" s="14">
        <f t="shared" si="13"/>
        <v>286.70520231213874</v>
      </c>
      <c r="L48" s="14">
        <f t="shared" si="13"/>
        <v>464.19098143236073</v>
      </c>
      <c r="M48" s="14">
        <f t="shared" si="13"/>
        <v>875.11742602160643</v>
      </c>
      <c r="N48" s="14">
        <f t="shared" si="13"/>
        <v>1070.6584620919095</v>
      </c>
      <c r="O48" s="14">
        <f t="shared" si="13"/>
        <v>1041.6666666666667</v>
      </c>
      <c r="P48" s="14">
        <f t="shared" si="13"/>
        <v>887.77777777777783</v>
      </c>
      <c r="Q48" s="16"/>
    </row>
    <row r="49" spans="1:17" s="17" customFormat="1" ht="14.25" x14ac:dyDescent="0.2">
      <c r="A49" s="11" t="s">
        <v>25</v>
      </c>
      <c r="B49" s="12" t="s">
        <v>5</v>
      </c>
      <c r="C49" s="20">
        <f t="shared" ref="C49:M50" si="14">C46+C43+C40+C37+C34+C28+C25+C22+C19+C16+C13+C10+C7+C4</f>
        <v>19314.706000000002</v>
      </c>
      <c r="D49" s="20">
        <f t="shared" si="14"/>
        <v>14760.219569999999</v>
      </c>
      <c r="E49" s="15">
        <f t="shared" si="14"/>
        <v>17098.111150000001</v>
      </c>
      <c r="F49" s="15">
        <f t="shared" si="14"/>
        <v>17996.986000000001</v>
      </c>
      <c r="G49" s="15">
        <f t="shared" si="14"/>
        <v>18061.041000000001</v>
      </c>
      <c r="H49" s="15">
        <f t="shared" si="14"/>
        <v>20184.204999999998</v>
      </c>
      <c r="I49" s="15">
        <f t="shared" si="14"/>
        <v>16981.038999999997</v>
      </c>
      <c r="J49" s="15">
        <f t="shared" si="14"/>
        <v>16659.975999999995</v>
      </c>
      <c r="K49" s="15">
        <f t="shared" si="14"/>
        <v>22075.510999999995</v>
      </c>
      <c r="L49" s="15">
        <f t="shared" si="14"/>
        <v>23165.979035029999</v>
      </c>
      <c r="M49" s="15">
        <f t="shared" si="14"/>
        <v>26943.281000000003</v>
      </c>
      <c r="N49" s="15">
        <f>N46+N43+N40+N37+N34+N28+N25+N22+N19+N16+N13+N10+N7+N4</f>
        <v>27097.495786059586</v>
      </c>
      <c r="O49" s="15">
        <f>O46+O43+O40+O37+O34+O28+O25+O22+O19+O16+O13+O10+O7+O4</f>
        <v>27124.120354613096</v>
      </c>
      <c r="P49" s="15">
        <f>P46+P43+P40+P37+P34+P28+P25+P22+P19+P16+P13+P10+P7+P4</f>
        <v>26196.35</v>
      </c>
      <c r="Q49" s="16"/>
    </row>
    <row r="50" spans="1:17" s="17" customFormat="1" ht="14.25" x14ac:dyDescent="0.2">
      <c r="A50" s="18"/>
      <c r="B50" s="12" t="s">
        <v>6</v>
      </c>
      <c r="C50" s="20">
        <f t="shared" si="14"/>
        <v>11138105</v>
      </c>
      <c r="D50" s="20">
        <f t="shared" si="14"/>
        <v>8580072</v>
      </c>
      <c r="E50" s="15">
        <f t="shared" si="14"/>
        <v>11382648</v>
      </c>
      <c r="F50" s="15">
        <f t="shared" si="14"/>
        <v>11903216.689999999</v>
      </c>
      <c r="G50" s="15">
        <f t="shared" si="14"/>
        <v>11403612.855364431</v>
      </c>
      <c r="H50" s="15">
        <f t="shared" si="14"/>
        <v>13699950</v>
      </c>
      <c r="I50" s="15">
        <f t="shared" si="14"/>
        <v>12382570</v>
      </c>
      <c r="J50" s="15">
        <f t="shared" si="14"/>
        <v>13092203</v>
      </c>
      <c r="K50" s="15">
        <f t="shared" si="14"/>
        <v>13691755</v>
      </c>
      <c r="L50" s="15">
        <f t="shared" si="14"/>
        <v>13762982.98</v>
      </c>
      <c r="M50" s="15">
        <f t="shared" si="14"/>
        <v>14270777</v>
      </c>
      <c r="N50" s="15">
        <f>N47+N44+N41+N38+N35+N29+N26+N23+N20+N17+N14+N11+N8+N5</f>
        <v>14096165</v>
      </c>
      <c r="O50" s="15">
        <f>O47+O44+O41+O38+O35+O29+O26+O23+O20+O17+O14+O11+O8+O5</f>
        <v>14694468</v>
      </c>
      <c r="P50" s="15">
        <f>P47+P44+P41+P38+P35+P29+P26+P20+P17+P14+P11+P8</f>
        <v>12986669</v>
      </c>
      <c r="Q50" s="16"/>
    </row>
    <row r="51" spans="1:17" s="17" customFormat="1" ht="14.25" x14ac:dyDescent="0.2">
      <c r="A51" s="19"/>
      <c r="B51" s="12" t="s">
        <v>7</v>
      </c>
      <c r="C51" s="20">
        <f>(C49*1000*1000)/C50</f>
        <v>1734.1106049907057</v>
      </c>
      <c r="D51" s="20">
        <f>(D49*1000*1000)/D50</f>
        <v>1720.2908751814668</v>
      </c>
      <c r="E51" s="14">
        <f t="shared" ref="E51:P51" si="15">E49*1000000/E50</f>
        <v>1502.1206972226498</v>
      </c>
      <c r="F51" s="14">
        <f t="shared" si="15"/>
        <v>1511.9430712472395</v>
      </c>
      <c r="G51" s="14">
        <f t="shared" si="15"/>
        <v>1583.7999087722287</v>
      </c>
      <c r="H51" s="14">
        <f t="shared" si="15"/>
        <v>1473.3050120620878</v>
      </c>
      <c r="I51" s="14">
        <f t="shared" si="15"/>
        <v>1371.3662834128938</v>
      </c>
      <c r="J51" s="14">
        <f t="shared" si="15"/>
        <v>1272.511280187146</v>
      </c>
      <c r="K51" s="14">
        <f t="shared" si="15"/>
        <v>1612.3215029775215</v>
      </c>
      <c r="L51" s="14">
        <f t="shared" si="15"/>
        <v>1683.2091610295661</v>
      </c>
      <c r="M51" s="14">
        <f t="shared" si="15"/>
        <v>1888.0037856383015</v>
      </c>
      <c r="N51" s="14">
        <f t="shared" si="15"/>
        <v>1922.3310585580962</v>
      </c>
      <c r="O51" s="14">
        <f t="shared" si="15"/>
        <v>1845.8729063626597</v>
      </c>
      <c r="P51" s="14">
        <f t="shared" si="15"/>
        <v>2017.1723788447985</v>
      </c>
      <c r="Q51" s="16"/>
    </row>
    <row r="52" spans="1:17" x14ac:dyDescent="0.25">
      <c r="A52" s="2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P52" s="2"/>
      <c r="Q52" s="2"/>
    </row>
    <row r="53" spans="1:17" x14ac:dyDescent="0.25"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P53" s="2"/>
      <c r="Q53" s="2"/>
    </row>
    <row r="54" spans="1:17" x14ac:dyDescent="0.25">
      <c r="A54" s="35" t="s">
        <v>26</v>
      </c>
      <c r="B54" s="36"/>
      <c r="C54" s="37" t="s">
        <v>27</v>
      </c>
      <c r="D54" s="37"/>
      <c r="E54" s="37"/>
      <c r="F54" s="37"/>
      <c r="G54" s="37"/>
      <c r="H54" s="37"/>
      <c r="I54" s="37"/>
      <c r="J54" s="37"/>
      <c r="K54" s="37"/>
      <c r="L54" s="37"/>
      <c r="M54" s="37"/>
      <c r="P54" s="2"/>
      <c r="Q54" s="2"/>
    </row>
    <row r="55" spans="1:17" x14ac:dyDescent="0.25">
      <c r="A55" s="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P55" s="2"/>
      <c r="Q55" s="2"/>
    </row>
    <row r="56" spans="1:17" x14ac:dyDescent="0.25">
      <c r="A56" s="2"/>
      <c r="B56" s="3"/>
      <c r="C56" s="3"/>
      <c r="D56" s="3"/>
      <c r="E56"/>
      <c r="F56" s="3"/>
      <c r="G56" s="3"/>
      <c r="H56" s="3"/>
      <c r="I56" s="3"/>
      <c r="J56" s="3"/>
      <c r="K56" s="3"/>
      <c r="L56" s="3"/>
      <c r="M56" s="3"/>
      <c r="P56" s="2"/>
      <c r="Q56" s="2"/>
    </row>
    <row r="57" spans="1:17" x14ac:dyDescent="0.25">
      <c r="A57" s="2"/>
      <c r="B57" s="38"/>
      <c r="C57" s="39" t="s">
        <v>28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P57" s="2"/>
      <c r="Q57" s="2"/>
    </row>
    <row r="58" spans="1:17" x14ac:dyDescent="0.25">
      <c r="A58" s="2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P58" s="2"/>
      <c r="Q58" s="2"/>
    </row>
    <row r="59" spans="1:17" x14ac:dyDescent="0.25">
      <c r="A59" s="40"/>
      <c r="B59" s="38"/>
      <c r="D59" s="41"/>
      <c r="F59" s="7"/>
      <c r="G59" s="7"/>
      <c r="H59" s="3"/>
      <c r="I59" s="3"/>
      <c r="J59" s="3"/>
      <c r="K59" s="3"/>
      <c r="L59" s="3"/>
      <c r="M59" s="3"/>
      <c r="P59" s="2"/>
      <c r="Q59" s="2"/>
    </row>
    <row r="60" spans="1:17" x14ac:dyDescent="0.25">
      <c r="A60" s="2"/>
      <c r="B60" s="38"/>
      <c r="C60" s="39" t="s">
        <v>29</v>
      </c>
      <c r="D60" s="39"/>
      <c r="E60" s="39"/>
      <c r="F60" s="39"/>
      <c r="G60" s="39"/>
      <c r="H60" s="39"/>
      <c r="I60" s="39"/>
      <c r="J60" s="39"/>
      <c r="K60" s="39"/>
      <c r="L60" s="39"/>
      <c r="M60" s="39"/>
      <c r="P60" s="2"/>
      <c r="Q60" s="2"/>
    </row>
    <row r="61" spans="1:17" x14ac:dyDescent="0.25">
      <c r="A61" s="2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P61" s="2"/>
      <c r="Q61" s="2"/>
    </row>
    <row r="62" spans="1:17" x14ac:dyDescent="0.25">
      <c r="A62" s="40"/>
      <c r="B62" s="38"/>
      <c r="D62" s="7"/>
      <c r="F62" s="7"/>
      <c r="G62" s="7"/>
      <c r="H62" s="3"/>
      <c r="I62" s="3"/>
      <c r="J62" s="3"/>
      <c r="K62" s="3"/>
      <c r="L62" s="3"/>
      <c r="M62" s="3"/>
      <c r="P62" s="2"/>
      <c r="Q62" s="2"/>
    </row>
    <row r="63" spans="1:17" x14ac:dyDescent="0.25">
      <c r="A63" s="2"/>
      <c r="B63" s="38"/>
      <c r="C63" s="42" t="s">
        <v>30</v>
      </c>
      <c r="D63" s="42"/>
      <c r="E63" s="42"/>
      <c r="F63" s="42"/>
      <c r="G63" s="42"/>
      <c r="H63" s="42"/>
      <c r="I63" s="42"/>
      <c r="J63" s="42"/>
      <c r="K63" s="42"/>
      <c r="L63" s="42"/>
      <c r="M63" s="42"/>
      <c r="P63" s="2"/>
      <c r="Q63" s="2"/>
    </row>
    <row r="64" spans="1:17" x14ac:dyDescent="0.25">
      <c r="A64" s="2"/>
      <c r="B64" s="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P64" s="2"/>
      <c r="Q64" s="2"/>
    </row>
    <row r="65" spans="1:17" x14ac:dyDescent="0.25">
      <c r="A65" s="2"/>
      <c r="B65" s="2"/>
      <c r="C65" s="3"/>
      <c r="E65" s="3"/>
      <c r="F65" s="3"/>
      <c r="G65" s="3"/>
      <c r="H65" s="3"/>
      <c r="I65" s="3"/>
      <c r="J65" s="3"/>
      <c r="K65" s="3"/>
      <c r="L65" s="3"/>
      <c r="M65" s="3"/>
      <c r="P65" s="2"/>
      <c r="Q65" s="2"/>
    </row>
    <row r="66" spans="1:17" x14ac:dyDescent="0.25">
      <c r="A66" s="2"/>
      <c r="B66" s="2"/>
      <c r="D66" s="3"/>
      <c r="E66" s="3"/>
      <c r="F66" s="3"/>
      <c r="G66" s="3"/>
      <c r="H66" s="3"/>
      <c r="I66" s="3"/>
      <c r="J66" s="3"/>
      <c r="K66" s="3"/>
      <c r="L66" s="3"/>
      <c r="M66" s="3"/>
      <c r="P66" s="2"/>
      <c r="Q66" s="2"/>
    </row>
    <row r="67" spans="1:17" x14ac:dyDescent="0.25">
      <c r="A67" s="2"/>
      <c r="B67" s="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P67" s="2"/>
      <c r="Q67" s="2"/>
    </row>
    <row r="68" spans="1:17" x14ac:dyDescent="0.25">
      <c r="A68" s="2"/>
      <c r="B68" s="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P68" s="2"/>
      <c r="Q68" s="2"/>
    </row>
  </sheetData>
  <mergeCells count="20">
    <mergeCell ref="C60:M61"/>
    <mergeCell ref="C63:M64"/>
    <mergeCell ref="A40:A42"/>
    <mergeCell ref="A43:A45"/>
    <mergeCell ref="A46:A48"/>
    <mergeCell ref="A49:A51"/>
    <mergeCell ref="C54:M55"/>
    <mergeCell ref="C57:M58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7" location="'Content Page'!B41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2015-03-05T14:13:14Z</dcterms:created>
  <dcterms:modified xsi:type="dcterms:W3CDTF">2015-03-05T14:13:14Z</dcterms:modified>
</cp:coreProperties>
</file>